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/>
  <mc:AlternateContent xmlns:mc="http://schemas.openxmlformats.org/markup-compatibility/2006">
    <mc:Choice Requires="x15">
      <x15ac:absPath xmlns:x15ac="http://schemas.microsoft.com/office/spreadsheetml/2010/11/ac" url="D:\O\AV\046\1 výzva\"/>
    </mc:Choice>
  </mc:AlternateContent>
  <xr:revisionPtr revIDLastSave="0" documentId="13_ncr:1_{4E1A23BD-1F16-48DC-ABEA-AB9C985BAB14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AVT" sheetId="1" r:id="rId1"/>
  </sheets>
  <definedNames>
    <definedName name="_xlnm.Print_Area" localSheetId="0">AVT!$B$1:$U$12</definedName>
  </definedNames>
  <calcPr calcId="191029"/>
</workbook>
</file>

<file path=xl/calcChain.xml><?xml version="1.0" encoding="utf-8"?>
<calcChain xmlns="http://schemas.openxmlformats.org/spreadsheetml/2006/main">
  <c r="S8" i="1" l="1"/>
  <c r="O8" i="1"/>
  <c r="R8" i="1"/>
  <c r="R7" i="1"/>
  <c r="O7" i="1"/>
  <c r="P11" i="1" l="1"/>
  <c r="Q11" i="1"/>
  <c r="S7" i="1"/>
</calcChain>
</file>

<file path=xl/sharedStrings.xml><?xml version="1.0" encoding="utf-8"?>
<sst xmlns="http://schemas.openxmlformats.org/spreadsheetml/2006/main" count="43" uniqueCount="39">
  <si>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</si>
  <si>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</si>
  <si>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</si>
  <si>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</si>
  <si>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</si>
  <si>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</si>
  <si>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</si>
  <si>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</si>
  <si>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</si>
  <si>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</si>
  <si>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</si>
  <si>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</si>
  <si>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32321000-9 - Videoprojektory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</si>
  <si>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</si>
  <si>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</si>
  <si>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</si>
  <si>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</si>
  <si>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</si>
  <si>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</si>
  <si>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</si>
  <si>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</si>
  <si>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</si>
  <si>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</si>
  <si>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</si>
  <si>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</si>
  <si>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</si>
  <si>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</si>
  <si>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</si>
  <si>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</si>
  <si>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</si>
  <si>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Pokud financováno z projektových prostředků, pak ŘEŠITEL uvede: NÁZEV A ČÍSLO DOTAČNÍHO PROJEKTU</t>
  </si>
  <si>
    <t>Příloha č. 2 Kupní smlouvy - technická specifikace
Audiovizuální technika (II.) 046 - 2022</t>
  </si>
  <si>
    <t>Projektor</t>
  </si>
  <si>
    <t>Držák projektoru</t>
  </si>
  <si>
    <t>Společná faktura</t>
  </si>
  <si>
    <t>Ing. Tomáš Řeřicha, Ph.D.,
Tel.: 737 488 958</t>
  </si>
  <si>
    <t>Univerzitní 26, 
301 00 Plzeň,
Fakulta elektrotechnická - Katedra materiálů a technologií,
místnost EK 414</t>
  </si>
  <si>
    <t>Technologie LCD.
Rozlišení min. Full HD: 1 920 × 1 080.
Poměr stran 16 : 9.
Kontrast min. 16 000 : 1.
Svítivost min. 3 500 lumenů.
Konektivita min.: HDMI, VGA, USB, reproduktory.
Možnost umístění na strop i na stůl.</t>
  </si>
  <si>
    <r>
      <t xml:space="preserve">Držák projektoru - stropní.
Možnost rotace 360°.
Materiál kov.
Preferuje se bílá barva.
</t>
    </r>
    <r>
      <rPr>
        <b/>
        <sz val="11"/>
        <rFont val="Calibri"/>
        <family val="2"/>
        <charset val="238"/>
        <scheme val="minor"/>
      </rPr>
      <t>Nutná kompatibilita se stávajím projektorem Epson EH-TW 5350.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</si>
</sst>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</borders>
  <cellStyleXfs count="2">
    <xf numFmtId="0" fontId="0" fillId="0" borderId="0"/>
    <xf numFmtId="0" fontId="16" fillId="0" borderId="0"/>
  </cellStyleXfs>
  <cellXfs count="90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8" fillId="5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11" fillId="0" borderId="0" xfId="0" applyFont="1" applyAlignment="1">
      <alignment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3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left" vertical="center" wrapText="1" indent="1"/>
    </xf>
    <xf numFmtId="164" fontId="0" fillId="0" borderId="10" xfId="0" applyNumberFormat="1" applyBorder="1" applyAlignment="1">
      <alignment horizontal="right" vertical="center" indent="1"/>
    </xf>
    <xf numFmtId="164" fontId="8" fillId="3" borderId="10" xfId="0" applyNumberFormat="1" applyFon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left" vertical="center" wrapText="1" indent="1"/>
    </xf>
    <xf numFmtId="0" fontId="14" fillId="4" borderId="12" xfId="0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8" fillId="3" borderId="12" xfId="0" applyNumberFormat="1" applyFon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9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13" fillId="3" borderId="13" xfId="0" applyNumberFormat="1" applyFont="1" applyFill="1" applyBorder="1" applyAlignment="1">
      <alignment horizontal="center" vertical="center" wrapText="1"/>
    </xf>
    <xf numFmtId="0" fontId="13" fillId="3" borderId="7" xfId="0" applyNumberFormat="1" applyFont="1" applyFill="1" applyBorder="1" applyAlignment="1">
      <alignment horizontal="center" vertical="center" wrapText="1"/>
    </xf>
    <xf numFmtId="0" fontId="14" fillId="4" borderId="10" xfId="0" applyFont="1" applyFill="1" applyBorder="1" applyAlignment="1" applyProtection="1">
      <alignment horizontal="center" vertical="center" wrapText="1"/>
      <protection locked="0"/>
    </xf>
    <xf numFmtId="0" fontId="14" fillId="4" borderId="12" xfId="0" applyFont="1" applyFill="1" applyBorder="1" applyAlignment="1" applyProtection="1">
      <alignment horizontal="center" vertical="center" wrapText="1"/>
      <protection locked="0"/>
    </xf>
    <xf numFmtId="164" fontId="14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2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8"/>
  <sheetViews>
    <sheetView tabSelected="1" topLeftCell="E1" zoomScale="75" zoomScaleNormal="75" workbookViewId="0">
      <selection activeCell="I19" sqref="I19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5.42578125" style="1" customWidth="1"/>
    <col min="4" max="4" width="10.7109375" style="2" customWidth="1"/>
    <col min="5" max="5" width="10.28515625" style="3" customWidth="1"/>
    <col min="6" max="6" width="77.85546875" style="1" customWidth="1"/>
    <col min="7" max="7" width="27.85546875" style="1" customWidth="1"/>
    <col min="8" max="8" width="23.28515625" style="1" customWidth="1"/>
    <col min="9" max="9" width="21.42578125" style="1" customWidth="1"/>
    <col min="10" max="10" width="16.5703125" style="1" customWidth="1"/>
    <col min="11" max="11" width="27.42578125" style="5" hidden="1" customWidth="1"/>
    <col min="12" max="12" width="29.7109375" style="5" customWidth="1"/>
    <col min="13" max="13" width="33.7109375" style="1" customWidth="1"/>
    <col min="14" max="14" width="28" style="1" customWidth="1"/>
    <col min="15" max="15" width="17.7109375" style="1" hidden="1" customWidth="1"/>
    <col min="16" max="16" width="21.5703125" style="5" customWidth="1"/>
    <col min="17" max="17" width="23.28515625" style="5" customWidth="1"/>
    <col min="18" max="18" width="20.7109375" style="5" bestFit="1" customWidth="1"/>
    <col min="19" max="19" width="19.7109375" style="5" bestFit="1" customWidth="1"/>
    <col min="20" max="20" width="11.5703125" style="5" hidden="1" customWidth="1"/>
    <col min="21" max="21" width="33" style="4" customWidth="1"/>
    <col min="22" max="16384" width="9.140625" style="5"/>
  </cols>
  <sheetData>
    <row r="1" spans="1:21" ht="42.6" customHeight="1" x14ac:dyDescent="0.25">
      <c r="B1" s="71" t="s">
        <v>31</v>
      </c>
      <c r="C1" s="72"/>
      <c r="D1" s="72"/>
    </row>
    <row r="2" spans="1:21" ht="18.75" x14ac:dyDescent="0.25">
      <c r="C2" s="5"/>
      <c r="D2" s="12"/>
      <c r="E2" s="6"/>
      <c r="F2" s="7"/>
      <c r="G2" s="7"/>
      <c r="H2" s="7"/>
      <c r="I2" s="5"/>
      <c r="J2" s="8"/>
      <c r="M2" s="36"/>
      <c r="N2" s="7"/>
      <c r="O2" s="7"/>
      <c r="P2" s="7"/>
      <c r="Q2" s="7"/>
      <c r="S2" s="9"/>
      <c r="T2" s="10"/>
      <c r="U2" s="11"/>
    </row>
    <row r="3" spans="1:21" ht="18" customHeight="1" x14ac:dyDescent="0.25">
      <c r="B3" s="15"/>
      <c r="C3" s="13" t="s">
        <v>0</v>
      </c>
      <c r="D3" s="14"/>
      <c r="E3" s="14"/>
      <c r="F3" s="14"/>
      <c r="G3" s="37"/>
      <c r="H3" s="37"/>
      <c r="I3" s="37"/>
      <c r="J3" s="37"/>
      <c r="K3" s="37"/>
      <c r="L3" s="9"/>
      <c r="M3" s="35"/>
      <c r="N3" s="35"/>
      <c r="O3" s="35"/>
      <c r="P3" s="35"/>
      <c r="Q3" s="35"/>
      <c r="S3" s="9"/>
    </row>
    <row r="4" spans="1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7"/>
      <c r="N4" s="7"/>
      <c r="O4" s="7"/>
      <c r="P4" s="9"/>
      <c r="Q4" s="9"/>
      <c r="S4" s="9"/>
    </row>
    <row r="5" spans="1:21" ht="34.5" customHeight="1" thickBot="1" x14ac:dyDescent="0.3">
      <c r="B5" s="18"/>
      <c r="C5" s="19"/>
      <c r="D5" s="20"/>
      <c r="E5" s="20"/>
      <c r="F5" s="7"/>
      <c r="G5" s="41" t="s">
        <v>2</v>
      </c>
      <c r="H5" s="41" t="s">
        <v>2</v>
      </c>
      <c r="I5" s="7"/>
      <c r="J5" s="7"/>
      <c r="M5" s="7"/>
      <c r="N5" s="22"/>
      <c r="O5" s="22"/>
      <c r="Q5" s="21" t="s">
        <v>2</v>
      </c>
      <c r="U5" s="8"/>
    </row>
    <row r="6" spans="1:21" ht="67.150000000000006" customHeight="1" thickTop="1" thickBot="1" x14ac:dyDescent="0.3">
      <c r="B6" s="23" t="s">
        <v>3</v>
      </c>
      <c r="C6" s="24" t="s">
        <v>13</v>
      </c>
      <c r="D6" s="24" t="s">
        <v>4</v>
      </c>
      <c r="E6" s="24" t="s">
        <v>14</v>
      </c>
      <c r="F6" s="24" t="s">
        <v>15</v>
      </c>
      <c r="G6" s="40" t="s">
        <v>5</v>
      </c>
      <c r="H6" s="42" t="s">
        <v>27</v>
      </c>
      <c r="I6" s="34" t="s">
        <v>16</v>
      </c>
      <c r="J6" s="34" t="s">
        <v>17</v>
      </c>
      <c r="K6" s="24" t="s">
        <v>30</v>
      </c>
      <c r="L6" s="38" t="s">
        <v>18</v>
      </c>
      <c r="M6" s="34" t="s">
        <v>19</v>
      </c>
      <c r="N6" s="24" t="s">
        <v>28</v>
      </c>
      <c r="O6" s="34" t="s">
        <v>20</v>
      </c>
      <c r="P6" s="24" t="s">
        <v>6</v>
      </c>
      <c r="Q6" s="25" t="s">
        <v>7</v>
      </c>
      <c r="R6" s="63" t="s">
        <v>8</v>
      </c>
      <c r="S6" s="63" t="s">
        <v>9</v>
      </c>
      <c r="T6" s="34" t="s">
        <v>21</v>
      </c>
      <c r="U6" s="34" t="s">
        <v>22</v>
      </c>
    </row>
    <row r="7" spans="1:21" ht="133.5" customHeight="1" thickTop="1" x14ac:dyDescent="0.25">
      <c r="A7" s="26"/>
      <c r="B7" s="43">
        <v>1</v>
      </c>
      <c r="C7" s="44" t="s">
        <v>32</v>
      </c>
      <c r="D7" s="45">
        <v>1</v>
      </c>
      <c r="E7" s="46" t="s">
        <v>23</v>
      </c>
      <c r="F7" s="47" t="s">
        <v>37</v>
      </c>
      <c r="G7" s="86"/>
      <c r="H7" s="86"/>
      <c r="I7" s="78" t="s">
        <v>34</v>
      </c>
      <c r="J7" s="80" t="s">
        <v>29</v>
      </c>
      <c r="K7" s="82"/>
      <c r="L7" s="78" t="s">
        <v>35</v>
      </c>
      <c r="M7" s="78" t="s">
        <v>36</v>
      </c>
      <c r="N7" s="84">
        <v>30</v>
      </c>
      <c r="O7" s="48">
        <f>D7*P7</f>
        <v>15000</v>
      </c>
      <c r="P7" s="49">
        <v>15000</v>
      </c>
      <c r="Q7" s="88"/>
      <c r="R7" s="50">
        <f>D7*Q7</f>
        <v>0</v>
      </c>
      <c r="S7" s="51" t="str">
        <f t="shared" ref="S7" si="0">IF(ISNUMBER(Q7), IF(Q7&gt;P7,"NEVYHOVUJE","VYHOVUJE")," ")</f>
        <v xml:space="preserve"> </v>
      </c>
      <c r="T7" s="64"/>
      <c r="U7" s="64" t="s">
        <v>12</v>
      </c>
    </row>
    <row r="8" spans="1:21" ht="165" customHeight="1" thickBot="1" x14ac:dyDescent="0.3">
      <c r="A8" s="26"/>
      <c r="B8" s="52">
        <v>2</v>
      </c>
      <c r="C8" s="53" t="s">
        <v>33</v>
      </c>
      <c r="D8" s="54">
        <v>1</v>
      </c>
      <c r="E8" s="55" t="s">
        <v>23</v>
      </c>
      <c r="F8" s="56" t="s">
        <v>38</v>
      </c>
      <c r="G8" s="87"/>
      <c r="H8" s="57" t="s">
        <v>29</v>
      </c>
      <c r="I8" s="79"/>
      <c r="J8" s="81"/>
      <c r="K8" s="83"/>
      <c r="L8" s="79"/>
      <c r="M8" s="79"/>
      <c r="N8" s="85"/>
      <c r="O8" s="58">
        <f>D8*P8</f>
        <v>3500</v>
      </c>
      <c r="P8" s="59">
        <v>3500</v>
      </c>
      <c r="Q8" s="89"/>
      <c r="R8" s="60">
        <f>D8*Q8</f>
        <v>0</v>
      </c>
      <c r="S8" s="61" t="str">
        <f t="shared" ref="S8" si="1">IF(ISNUMBER(Q8), IF(Q8&gt;P8,"NEVYHOVUJE","VYHOVUJE")," ")</f>
        <v xml:space="preserve"> </v>
      </c>
      <c r="T8" s="65"/>
      <c r="U8" s="65"/>
    </row>
    <row r="9" spans="1:21" ht="13.5" customHeight="1" thickTop="1" thickBot="1" x14ac:dyDescent="0.3">
      <c r="C9" s="5"/>
      <c r="D9" s="5"/>
      <c r="E9" s="5"/>
      <c r="F9" s="5"/>
      <c r="G9" s="5"/>
      <c r="H9" s="5"/>
      <c r="I9" s="5"/>
      <c r="J9" s="5"/>
      <c r="M9" s="5"/>
      <c r="N9" s="5"/>
      <c r="O9" s="5"/>
      <c r="R9" s="39"/>
    </row>
    <row r="10" spans="1:21" ht="49.5" customHeight="1" thickTop="1" thickBot="1" x14ac:dyDescent="0.3">
      <c r="B10" s="73" t="s">
        <v>26</v>
      </c>
      <c r="C10" s="74"/>
      <c r="D10" s="74"/>
      <c r="E10" s="74"/>
      <c r="F10" s="74"/>
      <c r="G10" s="74"/>
      <c r="H10" s="62"/>
      <c r="I10" s="27"/>
      <c r="J10" s="27"/>
      <c r="K10" s="27"/>
      <c r="L10" s="8"/>
      <c r="M10" s="8"/>
      <c r="N10" s="28"/>
      <c r="O10" s="28"/>
      <c r="P10" s="29" t="s">
        <v>10</v>
      </c>
      <c r="Q10" s="75" t="s">
        <v>11</v>
      </c>
      <c r="R10" s="76"/>
      <c r="S10" s="77"/>
      <c r="T10" s="22"/>
      <c r="U10" s="30"/>
    </row>
    <row r="11" spans="1:21" ht="53.25" customHeight="1" thickTop="1" thickBot="1" x14ac:dyDescent="0.3">
      <c r="B11" s="70" t="s">
        <v>24</v>
      </c>
      <c r="C11" s="70"/>
      <c r="D11" s="70"/>
      <c r="E11" s="70"/>
      <c r="F11" s="70"/>
      <c r="G11" s="70"/>
      <c r="H11" s="70"/>
      <c r="I11" s="31"/>
      <c r="L11" s="12"/>
      <c r="M11" s="12"/>
      <c r="N11" s="32"/>
      <c r="O11" s="32"/>
      <c r="P11" s="33">
        <f>SUM(O7:O8)</f>
        <v>18500</v>
      </c>
      <c r="Q11" s="66">
        <f>SUM(R7:R8)</f>
        <v>0</v>
      </c>
      <c r="R11" s="67"/>
      <c r="S11" s="68"/>
    </row>
    <row r="12" spans="1:21" ht="15.75" thickTop="1" x14ac:dyDescent="0.25">
      <c r="B12" s="69" t="s">
        <v>25</v>
      </c>
      <c r="C12" s="69"/>
      <c r="D12" s="69"/>
      <c r="E12" s="69"/>
      <c r="F12" s="69"/>
    </row>
    <row r="13" spans="1:21" ht="14.25" customHeight="1" x14ac:dyDescent="0.25"/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W2absWNM+SFf6e1r8XvDS3CgkzQc7D68/FxiiyTyMJ2e6noxzXR0lbqgfJs0i2zkJdXUAxTlPNszEP9rTGw+3w==" saltValue="MYq0w5o3OtKyfqJ37cPw0g==" spinCount="100000" sheet="1" objects="1" scenarios="1"/>
  <mergeCells count="14">
    <mergeCell ref="B12:F12"/>
    <mergeCell ref="B11:H11"/>
    <mergeCell ref="B1:D1"/>
    <mergeCell ref="B10:G10"/>
    <mergeCell ref="Q10:S10"/>
    <mergeCell ref="I7:I8"/>
    <mergeCell ref="J7:J8"/>
    <mergeCell ref="K7:K8"/>
    <mergeCell ref="N7:N8"/>
    <mergeCell ref="L7:L8"/>
    <mergeCell ref="M7:M8"/>
    <mergeCell ref="T7:T8"/>
    <mergeCell ref="Q11:S11"/>
    <mergeCell ref="U7:U8"/>
  </mergeCells>
  <conditionalFormatting sqref="S7:S8">
    <cfRule type="cellIs" dxfId="6" priority="64" operator="equal">
      <formula>"VYHOVUJE"</formula>
    </cfRule>
  </conditionalFormatting>
  <conditionalFormatting sqref="S7:S8">
    <cfRule type="cellIs" dxfId="5" priority="63" operator="equal">
      <formula>"NEVYHOVUJE"</formula>
    </cfRule>
  </conditionalFormatting>
  <conditionalFormatting sqref="G7:H8 Q7:Q8">
    <cfRule type="containsBlanks" dxfId="4" priority="44">
      <formula>LEN(TRIM(G7))=0</formula>
    </cfRule>
  </conditionalFormatting>
  <conditionalFormatting sqref="G7:H8 Q7:Q8">
    <cfRule type="notContainsBlanks" dxfId="3" priority="42">
      <formula>LEN(TRIM(G7))&gt;0</formula>
    </cfRule>
  </conditionalFormatting>
  <conditionalFormatting sqref="G7:H8 Q7:Q8">
    <cfRule type="notContainsBlanks" dxfId="2" priority="41">
      <formula>LEN(TRIM(G7))&gt;0</formula>
    </cfRule>
  </conditionalFormatting>
  <conditionalFormatting sqref="G7:H8">
    <cfRule type="notContainsBlanks" dxfId="1" priority="40">
      <formula>LEN(TRIM(G7))&gt;0</formula>
    </cfRule>
  </conditionalFormatting>
  <conditionalFormatting sqref="D7:D8">
    <cfRule type="containsBlanks" dxfId="0" priority="1">
      <formula>LEN(TRIM(D7))=0</formula>
    </cfRule>
  </conditionalFormatting>
  <dataValidations count="2">
    <dataValidation type="list" showInputMessage="1" showErrorMessage="1" sqref="E7:E8" xr:uid="{FEE879A1-3785-4154-A7E4-C2775DBC6DD4}">
      <formula1>"ks,bal,sada,"</formula1>
    </dataValidation>
    <dataValidation type="list" allowBlank="1" showInputMessage="1" showErrorMessage="1" sqref="J7" xr:uid="{CBD82B4A-4556-4BD8-97B1-6493B60EABDA}">
      <formula1>"ANO,NE"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2022-09-16T11:12:08Z</cp:lastPrinted>
  <dcterms:created xsi:type="dcterms:W3CDTF">2014-03-05T12:43:32Z</dcterms:created>
  <dcterms:modified xsi:type="dcterms:W3CDTF">2022-10-06T06:15:35Z</dcterms:modified>
</cp:coreProperties>
</file>